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\Rozpočet\ROZPOČET\"/>
    </mc:Choice>
  </mc:AlternateContent>
  <xr:revisionPtr revIDLastSave="0" documentId="8_{D44CA31F-C0B1-41B9-BBF1-43AEE1468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6" i="1"/>
  <c r="E11" i="1"/>
  <c r="C11" i="1"/>
  <c r="F16" i="1" l="1"/>
  <c r="D8" i="1"/>
  <c r="D21" i="1" s="1"/>
  <c r="D16" i="1"/>
  <c r="D11" i="1"/>
  <c r="E6" i="1"/>
  <c r="E8" i="1"/>
  <c r="D9" i="1"/>
  <c r="E9" i="1" s="1"/>
  <c r="D6" i="1"/>
  <c r="D22" i="1" l="1"/>
  <c r="E16" i="1" l="1"/>
</calcChain>
</file>

<file path=xl/sharedStrings.xml><?xml version="1.0" encoding="utf-8"?>
<sst xmlns="http://schemas.openxmlformats.org/spreadsheetml/2006/main" count="32" uniqueCount="29">
  <si>
    <t>zařízení    (kategorie pracovníků)</t>
  </si>
  <si>
    <t xml:space="preserve">výkony-V  (děti, žáci, strávníci) </t>
  </si>
  <si>
    <t>hodnota Np, resp. No</t>
  </si>
  <si>
    <t>normativní počet pracovníků</t>
  </si>
  <si>
    <t>finanční normativ na dítě, žáka</t>
  </si>
  <si>
    <t>interval</t>
  </si>
  <si>
    <t>a</t>
  </si>
  <si>
    <t>b</t>
  </si>
  <si>
    <t>c</t>
  </si>
  <si>
    <t>pedagogové</t>
  </si>
  <si>
    <t>nepedagogové</t>
  </si>
  <si>
    <t>Školní družiny</t>
  </si>
  <si>
    <t>Školní kluby</t>
  </si>
  <si>
    <t>Školní jídelny - strávníci z MŠ</t>
  </si>
  <si>
    <t>61 - 156</t>
  </si>
  <si>
    <t>157 a více</t>
  </si>
  <si>
    <t>Školní jídelny - strávníci ze ZŠ a SŠ</t>
  </si>
  <si>
    <t>268 - 896</t>
  </si>
  <si>
    <t>897 a více</t>
  </si>
  <si>
    <t>Celkem pedagogických pracovníků:</t>
  </si>
  <si>
    <t>Celkem nepedagogických pracovníků:</t>
  </si>
  <si>
    <r>
      <t xml:space="preserve">Hodnota </t>
    </r>
    <r>
      <rPr>
        <b/>
        <sz val="10"/>
        <rFont val="Arial"/>
        <family val="2"/>
      </rPr>
      <t>Np</t>
    </r>
    <r>
      <rPr>
        <sz val="10"/>
        <rFont val="Arial"/>
        <family val="2"/>
      </rPr>
      <t xml:space="preserve"> a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je stanovena funkční závislostí: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kde 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 xml:space="preserve"> jsou výkony (děti, žáci, stravovaní),</t>
    </r>
  </si>
  <si>
    <r>
      <t>a, b, c</t>
    </r>
    <r>
      <rPr>
        <sz val="10"/>
        <rFont val="Arial"/>
        <family val="2"/>
      </rPr>
      <t xml:space="preserve"> jsou parametry funkce (b, c mohou být nulové)</t>
    </r>
  </si>
  <si>
    <t>průměrný rozpočtovaný plat Pp, resp. Po</t>
  </si>
  <si>
    <t>do 18</t>
  </si>
  <si>
    <t>do 24</t>
  </si>
  <si>
    <t>18 - 60</t>
  </si>
  <si>
    <t>24 - 267</t>
  </si>
  <si>
    <t>Výpočet ukazatelů Np, No, normativního počtu pracovníků a finančních normativů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</si>
</sst>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"/>
  </numFmts>
  <fonts count="6" x14ac:knownFonts="1">
    <font>
      <sz val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164" fontId="3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2" fontId="4" fillId="3" borderId="4" xfId="0" applyNumberFormat="1" applyFont="1" applyFill="1" applyBorder="1"/>
    <xf numFmtId="164" fontId="4" fillId="3" borderId="4" xfId="0" applyNumberFormat="1" applyFont="1" applyFill="1" applyBorder="1"/>
    <xf numFmtId="1" fontId="4" fillId="3" borderId="4" xfId="0" applyNumberFormat="1" applyFont="1" applyFill="1" applyBorder="1"/>
    <xf numFmtId="1" fontId="4" fillId="4" borderId="4" xfId="0" applyNumberFormat="1" applyFont="1" applyFill="1" applyBorder="1"/>
    <xf numFmtId="0" fontId="2" fillId="0" borderId="4" xfId="0" applyFont="1" applyBorder="1"/>
    <xf numFmtId="0" fontId="3" fillId="0" borderId="5" xfId="0" applyFont="1" applyBorder="1" applyProtection="1">
      <protection locked="0"/>
    </xf>
    <xf numFmtId="0" fontId="2" fillId="0" borderId="7" xfId="0" applyFont="1" applyBorder="1"/>
    <xf numFmtId="0" fontId="4" fillId="0" borderId="8" xfId="0" applyFont="1" applyBorder="1" applyProtection="1">
      <protection locked="0"/>
    </xf>
    <xf numFmtId="2" fontId="4" fillId="0" borderId="8" xfId="0" applyNumberFormat="1" applyFont="1" applyBorder="1"/>
    <xf numFmtId="164" fontId="4" fillId="0" borderId="8" xfId="0" applyNumberFormat="1" applyFont="1" applyBorder="1"/>
    <xf numFmtId="1" fontId="4" fillId="0" borderId="8" xfId="0" applyNumberFormat="1" applyFont="1" applyBorder="1"/>
    <xf numFmtId="0" fontId="3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2" fontId="4" fillId="0" borderId="10" xfId="0" applyNumberFormat="1" applyFont="1" applyBorder="1"/>
    <xf numFmtId="164" fontId="4" fillId="0" borderId="10" xfId="0" applyNumberFormat="1" applyFont="1" applyBorder="1"/>
    <xf numFmtId="1" fontId="4" fillId="0" borderId="10" xfId="0" applyNumberFormat="1" applyFont="1" applyBorder="1"/>
    <xf numFmtId="0" fontId="2" fillId="0" borderId="11" xfId="0" applyFont="1" applyBorder="1"/>
    <xf numFmtId="2" fontId="4" fillId="3" borderId="12" xfId="0" applyNumberFormat="1" applyFont="1" applyFill="1" applyBorder="1"/>
    <xf numFmtId="1" fontId="4" fillId="0" borderId="3" xfId="0" applyNumberFormat="1" applyFont="1" applyBorder="1"/>
    <xf numFmtId="0" fontId="3" fillId="0" borderId="1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2" fontId="4" fillId="0" borderId="13" xfId="0" applyNumberFormat="1" applyFont="1" applyBorder="1"/>
    <xf numFmtId="164" fontId="4" fillId="0" borderId="13" xfId="0" applyNumberFormat="1" applyFont="1" applyBorder="1"/>
    <xf numFmtId="1" fontId="4" fillId="0" borderId="13" xfId="0" applyNumberFormat="1" applyFont="1" applyBorder="1"/>
    <xf numFmtId="0" fontId="2" fillId="0" borderId="6" xfId="0" applyFont="1" applyBorder="1"/>
    <xf numFmtId="2" fontId="4" fillId="0" borderId="0" xfId="0" applyNumberFormat="1" applyFont="1"/>
    <xf numFmtId="164" fontId="4" fillId="0" borderId="0" xfId="0" applyNumberFormat="1" applyFont="1"/>
    <xf numFmtId="1" fontId="4" fillId="0" borderId="0" xfId="0" applyNumberFormat="1" applyFont="1"/>
    <xf numFmtId="2" fontId="2" fillId="0" borderId="0" xfId="0" applyNumberFormat="1" applyFont="1"/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3" borderId="11" xfId="0" applyNumberFormat="1" applyFont="1" applyFill="1" applyBorder="1"/>
    <xf numFmtId="0" fontId="3" fillId="0" borderId="17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164" fontId="4" fillId="3" borderId="2" xfId="0" applyNumberFormat="1" applyFont="1" applyFill="1" applyBorder="1"/>
    <xf numFmtId="1" fontId="4" fillId="3" borderId="2" xfId="0" applyNumberFormat="1" applyFont="1" applyFill="1" applyBorder="1"/>
    <xf numFmtId="0" fontId="4" fillId="2" borderId="12" xfId="0" applyFont="1" applyFill="1" applyBorder="1" applyProtection="1">
      <protection locked="0"/>
    </xf>
    <xf numFmtId="164" fontId="4" fillId="3" borderId="12" xfId="0" applyNumberFormat="1" applyFont="1" applyFill="1" applyBorder="1"/>
    <xf numFmtId="1" fontId="4" fillId="3" borderId="12" xfId="0" applyNumberFormat="1" applyFont="1" applyFill="1" applyBorder="1"/>
    <xf numFmtId="164" fontId="4" fillId="3" borderId="11" xfId="0" applyNumberFormat="1" applyFont="1" applyFill="1" applyBorder="1"/>
    <xf numFmtId="49" fontId="3" fillId="0" borderId="0" xfId="0" applyNumberFormat="1" applyFont="1" applyProtection="1">
      <protection locked="0"/>
    </xf>
    <xf numFmtId="1" fontId="4" fillId="0" borderId="0" xfId="0" applyNumberFormat="1" applyFont="1" applyProtection="1">
      <protection locked="0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2" fontId="2" fillId="0" borderId="4" xfId="0" applyNumberFormat="1" applyFont="1" applyBorder="1"/>
    <xf numFmtId="2" fontId="2" fillId="0" borderId="7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5" fontId="2" fillId="0" borderId="7" xfId="0" applyNumberFormat="1" applyFont="1" applyBorder="1"/>
    <xf numFmtId="165" fontId="2" fillId="0" borderId="11" xfId="0" applyNumberFormat="1" applyFont="1" applyBorder="1"/>
    <xf numFmtId="166" fontId="2" fillId="0" borderId="4" xfId="0" applyNumberFormat="1" applyFont="1" applyBorder="1"/>
    <xf numFmtId="166" fontId="2" fillId="0" borderId="7" xfId="0" applyNumberFormat="1" applyFont="1" applyBorder="1"/>
    <xf numFmtId="166" fontId="2" fillId="0" borderId="11" xfId="0" applyNumberFormat="1" applyFont="1" applyBorder="1"/>
    <xf numFmtId="166" fontId="2" fillId="0" borderId="0" xfId="0" applyNumberFormat="1" applyFont="1"/>
    <xf numFmtId="0" fontId="3" fillId="0" borderId="20" xfId="0" applyFont="1" applyBorder="1" applyProtection="1">
      <protection locked="0"/>
    </xf>
    <xf numFmtId="0" fontId="4" fillId="2" borderId="11" xfId="0" applyFont="1" applyFill="1" applyBorder="1" applyProtection="1">
      <protection locked="0"/>
    </xf>
    <xf numFmtId="1" fontId="4" fillId="4" borderId="23" xfId="0" applyNumberFormat="1" applyFont="1" applyFill="1" applyBorder="1"/>
    <xf numFmtId="1" fontId="4" fillId="4" borderId="18" xfId="0" applyNumberFormat="1" applyFont="1" applyFill="1" applyBorder="1"/>
    <xf numFmtId="1" fontId="4" fillId="4" borderId="19" xfId="0" applyNumberFormat="1" applyFont="1" applyFill="1" applyBorder="1"/>
    <xf numFmtId="0" fontId="2" fillId="0" borderId="5" xfId="0" applyFont="1" applyBorder="1"/>
    <xf numFmtId="165" fontId="2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3" sqref="A3"/>
    </sheetView>
  </sheetViews>
  <sheetFormatPr defaultRowHeight="12.75" x14ac:dyDescent="0.2"/>
  <cols>
    <col min="1" max="1" width="16.7109375" style="6" customWidth="1"/>
    <col min="2" max="2" width="11.28515625" style="6" customWidth="1"/>
    <col min="3" max="3" width="14.5703125" style="6" bestFit="1" customWidth="1"/>
    <col min="4" max="4" width="11.28515625" style="6" customWidth="1"/>
    <col min="5" max="5" width="12" style="6" customWidth="1"/>
    <col min="6" max="6" width="13.5703125" style="6" customWidth="1"/>
    <col min="7" max="7" width="9.85546875" style="6" customWidth="1"/>
    <col min="8" max="8" width="9.7109375" style="6" customWidth="1"/>
    <col min="9" max="9" width="9.140625" style="6"/>
    <col min="10" max="10" width="16.140625" style="6" customWidth="1"/>
    <col min="11" max="11" width="9.140625" style="6" hidden="1" customWidth="1"/>
    <col min="12" max="16384" width="9.140625" style="6"/>
  </cols>
  <sheetData>
    <row r="1" spans="1:11" ht="15.75" x14ac:dyDescent="0.25">
      <c r="A1" s="1" t="s">
        <v>28</v>
      </c>
      <c r="B1" s="2"/>
      <c r="C1" s="3"/>
      <c r="D1" s="4"/>
      <c r="E1" s="5"/>
      <c r="F1" s="5"/>
      <c r="G1" s="2"/>
      <c r="H1" s="3"/>
      <c r="I1" s="2"/>
      <c r="J1" s="2"/>
      <c r="K1" s="2"/>
    </row>
    <row r="2" spans="1:11" ht="18" customHeight="1" x14ac:dyDescent="0.25">
      <c r="A2" s="2" t="s">
        <v>21</v>
      </c>
      <c r="B2" s="2"/>
      <c r="C2" s="3"/>
      <c r="D2" s="4"/>
      <c r="E2" s="5"/>
      <c r="F2" s="5"/>
      <c r="G2" s="2"/>
      <c r="H2" s="3"/>
      <c r="I2" s="2"/>
      <c r="J2" s="2"/>
      <c r="K2" s="2"/>
    </row>
    <row r="3" spans="1:11" ht="14.25" customHeight="1" thickBot="1" x14ac:dyDescent="0.25">
      <c r="A3" s="7" t="s">
        <v>22</v>
      </c>
      <c r="B3" s="2"/>
      <c r="C3" s="3"/>
      <c r="D3" s="4"/>
      <c r="E3" s="2"/>
      <c r="F3" s="5"/>
      <c r="G3" s="2"/>
      <c r="H3" s="3"/>
      <c r="I3" s="2"/>
      <c r="J3" s="2"/>
      <c r="K3" s="2"/>
    </row>
    <row r="4" spans="1:11" ht="59.45" customHeight="1" thickBot="1" x14ac:dyDescent="0.25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23</v>
      </c>
      <c r="G4" s="13" t="s">
        <v>5</v>
      </c>
      <c r="H4" s="13" t="s">
        <v>6</v>
      </c>
      <c r="I4" s="13" t="s">
        <v>7</v>
      </c>
      <c r="J4" s="13" t="s">
        <v>8</v>
      </c>
      <c r="K4" s="2"/>
    </row>
    <row r="5" spans="1:11" ht="15.75" thickBot="1" x14ac:dyDescent="0.25">
      <c r="A5" s="26" t="s">
        <v>11</v>
      </c>
      <c r="B5" s="35"/>
      <c r="C5" s="36"/>
      <c r="D5" s="37"/>
      <c r="E5" s="38"/>
      <c r="F5" s="38"/>
      <c r="I5" s="70"/>
    </row>
    <row r="6" spans="1:11" ht="15.75" thickBot="1" x14ac:dyDescent="0.25">
      <c r="A6" s="47" t="s">
        <v>10</v>
      </c>
      <c r="B6" s="50">
        <v>0</v>
      </c>
      <c r="C6" s="52">
        <v>420</v>
      </c>
      <c r="D6" s="51">
        <f>ROUND(B6/C6,3)</f>
        <v>0</v>
      </c>
      <c r="E6" s="52">
        <f>IF(B6=0,0,ROUND(F6*12*D6/B6,0))</f>
        <v>0</v>
      </c>
      <c r="F6" s="73">
        <v>26658</v>
      </c>
      <c r="G6" s="76"/>
      <c r="H6" s="43"/>
      <c r="I6" s="70"/>
      <c r="J6" s="77"/>
    </row>
    <row r="7" spans="1:11" ht="15.75" thickBot="1" x14ac:dyDescent="0.25">
      <c r="A7" s="20" t="s">
        <v>12</v>
      </c>
      <c r="B7" s="35"/>
      <c r="C7" s="36"/>
      <c r="D7" s="37"/>
      <c r="E7" s="38"/>
      <c r="F7" s="33"/>
      <c r="I7" s="70"/>
    </row>
    <row r="8" spans="1:11" ht="15" x14ac:dyDescent="0.2">
      <c r="A8" s="44" t="s">
        <v>9</v>
      </c>
      <c r="B8" s="14">
        <v>0</v>
      </c>
      <c r="C8" s="17">
        <v>86</v>
      </c>
      <c r="D8" s="16">
        <f>IF(B8=0,0,(IF(B8&lt;43,0.5,B8/C8)))</f>
        <v>0</v>
      </c>
      <c r="E8" s="17">
        <f>IF(B8=0,0,(F8*12*D8/B8))</f>
        <v>0</v>
      </c>
      <c r="F8" s="74">
        <v>41266</v>
      </c>
      <c r="G8" s="76"/>
      <c r="H8" s="43"/>
      <c r="I8" s="70"/>
    </row>
    <row r="9" spans="1:11" ht="15.75" thickBot="1" x14ac:dyDescent="0.25">
      <c r="A9" s="71" t="s">
        <v>10</v>
      </c>
      <c r="B9" s="72">
        <v>0</v>
      </c>
      <c r="C9" s="48">
        <f>C6</f>
        <v>420</v>
      </c>
      <c r="D9" s="56">
        <f>ROUND(B9/C9,3)</f>
        <v>0</v>
      </c>
      <c r="E9" s="48">
        <f>IF(B9=0,0,ROUND(F9*12*D9/B9,0))</f>
        <v>0</v>
      </c>
      <c r="F9" s="75">
        <v>26658</v>
      </c>
      <c r="G9" s="76"/>
      <c r="H9" s="43"/>
      <c r="I9" s="70"/>
    </row>
    <row r="10" spans="1:11" ht="15.75" thickBot="1" x14ac:dyDescent="0.25">
      <c r="A10" s="34" t="s">
        <v>13</v>
      </c>
      <c r="B10" s="35"/>
      <c r="C10" s="36"/>
      <c r="D10" s="37"/>
      <c r="E10" s="38"/>
      <c r="F10" s="42"/>
      <c r="I10" s="70"/>
    </row>
    <row r="11" spans="1:11" ht="15" x14ac:dyDescent="0.2">
      <c r="A11" s="20" t="s">
        <v>10</v>
      </c>
      <c r="B11" s="53">
        <v>0</v>
      </c>
      <c r="C11" s="32">
        <f>IF(B11&lt;K11,B11/0.81, IF(B11&lt;K12,H12+I12*B11+J12*B11^2,IF(B11&lt;K13,H13+I13*B11+J13*B11^2,H14)))</f>
        <v>0</v>
      </c>
      <c r="D11" s="54">
        <f>IF(B11=0,0,ROUND(B11/C11,3))</f>
        <v>0</v>
      </c>
      <c r="E11" s="55">
        <f>IF(B11=0,0,ROUND(F11*12*D11/B11,0))</f>
        <v>0</v>
      </c>
      <c r="F11" s="18">
        <v>28620</v>
      </c>
      <c r="G11" s="19" t="s">
        <v>24</v>
      </c>
      <c r="H11" s="61">
        <v>0.81</v>
      </c>
      <c r="I11" s="67"/>
      <c r="J11" s="19"/>
      <c r="K11" s="6">
        <v>18</v>
      </c>
    </row>
    <row r="12" spans="1:11" ht="15" x14ac:dyDescent="0.2">
      <c r="A12" s="45"/>
      <c r="B12" s="22"/>
      <c r="C12" s="23"/>
      <c r="D12" s="24"/>
      <c r="E12" s="25"/>
      <c r="F12" s="25"/>
      <c r="G12" s="21" t="s">
        <v>26</v>
      </c>
      <c r="H12" s="62">
        <v>16</v>
      </c>
      <c r="I12" s="68">
        <v>0.37352000000000002</v>
      </c>
      <c r="J12" s="65">
        <v>-1.6645999999999998E-3</v>
      </c>
      <c r="K12" s="6">
        <v>61</v>
      </c>
    </row>
    <row r="13" spans="1:11" ht="15" x14ac:dyDescent="0.2">
      <c r="A13" s="45"/>
      <c r="B13" s="22"/>
      <c r="C13" s="23"/>
      <c r="D13" s="24"/>
      <c r="E13" s="25"/>
      <c r="F13" s="25"/>
      <c r="G13" s="39" t="s">
        <v>14</v>
      </c>
      <c r="H13" s="64">
        <v>23</v>
      </c>
      <c r="I13" s="68">
        <v>0.18778</v>
      </c>
      <c r="J13" s="65">
        <v>-4.8719999999999997E-4</v>
      </c>
      <c r="K13" s="6">
        <v>157</v>
      </c>
    </row>
    <row r="14" spans="1:11" ht="15.75" thickBot="1" x14ac:dyDescent="0.25">
      <c r="A14" s="46"/>
      <c r="B14" s="27"/>
      <c r="C14" s="28"/>
      <c r="D14" s="29"/>
      <c r="E14" s="30"/>
      <c r="F14" s="30"/>
      <c r="G14" s="31" t="s">
        <v>15</v>
      </c>
      <c r="H14" s="63">
        <v>40</v>
      </c>
      <c r="I14" s="69"/>
      <c r="J14" s="66"/>
    </row>
    <row r="15" spans="1:11" ht="15.75" thickBot="1" x14ac:dyDescent="0.25">
      <c r="A15" s="7" t="s">
        <v>16</v>
      </c>
      <c r="B15" s="22"/>
      <c r="C15" s="40"/>
      <c r="D15" s="41"/>
      <c r="E15" s="42"/>
      <c r="F15" s="42"/>
      <c r="I15" s="70"/>
    </row>
    <row r="16" spans="1:11" ht="15" x14ac:dyDescent="0.2">
      <c r="A16" s="49" t="s">
        <v>10</v>
      </c>
      <c r="B16" s="14">
        <v>0</v>
      </c>
      <c r="C16" s="15">
        <f>IF(B16&lt;K16,B16/0.61, IF(B16&lt;K17,H17+I17*B16+J17*B16^2,IF(B16&lt;K18,H18+I18*B16+J18*B16^2,H19)))</f>
        <v>0</v>
      </c>
      <c r="D16" s="16">
        <f>IF(B16=0,0,ROUND(B16/C16,3))</f>
        <v>0</v>
      </c>
      <c r="E16" s="17">
        <f>IF(B16=0,0,ROUND(F16*12/C16,0))</f>
        <v>0</v>
      </c>
      <c r="F16" s="18">
        <f>F11</f>
        <v>28620</v>
      </c>
      <c r="G16" s="19" t="s">
        <v>25</v>
      </c>
      <c r="H16" s="61">
        <v>0.61</v>
      </c>
      <c r="I16" s="67"/>
      <c r="J16" s="19"/>
      <c r="K16" s="6">
        <v>24</v>
      </c>
    </row>
    <row r="17" spans="1:11" ht="15" x14ac:dyDescent="0.2">
      <c r="A17" s="45"/>
      <c r="B17" s="22"/>
      <c r="C17" s="23"/>
      <c r="D17" s="24"/>
      <c r="E17" s="25"/>
      <c r="F17" s="25"/>
      <c r="G17" s="21" t="s">
        <v>27</v>
      </c>
      <c r="H17" s="62">
        <v>34</v>
      </c>
      <c r="I17" s="68">
        <v>0.185</v>
      </c>
      <c r="J17" s="65">
        <v>-2.0599999999999999E-4</v>
      </c>
      <c r="K17" s="6">
        <v>268</v>
      </c>
    </row>
    <row r="18" spans="1:11" ht="15" x14ac:dyDescent="0.2">
      <c r="A18" s="45"/>
      <c r="B18" s="22"/>
      <c r="C18" s="23"/>
      <c r="D18" s="24"/>
      <c r="E18" s="25"/>
      <c r="F18" s="25"/>
      <c r="G18" s="21" t="s">
        <v>17</v>
      </c>
      <c r="H18" s="62">
        <v>61</v>
      </c>
      <c r="I18" s="68">
        <v>2.9000000000000001E-2</v>
      </c>
      <c r="J18" s="65">
        <v>-6.6000000000000003E-6</v>
      </c>
      <c r="K18" s="6">
        <v>897</v>
      </c>
    </row>
    <row r="19" spans="1:11" ht="15.75" thickBot="1" x14ac:dyDescent="0.25">
      <c r="A19" s="46"/>
      <c r="B19" s="27"/>
      <c r="C19" s="28"/>
      <c r="D19" s="29"/>
      <c r="E19" s="30"/>
      <c r="F19" s="30"/>
      <c r="G19" s="31" t="s">
        <v>18</v>
      </c>
      <c r="H19" s="63">
        <v>81</v>
      </c>
      <c r="I19" s="69"/>
      <c r="J19" s="31"/>
    </row>
    <row r="20" spans="1:11" ht="15.75" thickBot="1" x14ac:dyDescent="0.25">
      <c r="A20" s="57"/>
      <c r="B20" s="58"/>
      <c r="C20" s="40"/>
      <c r="D20" s="37"/>
      <c r="E20" s="42"/>
      <c r="F20" s="42"/>
      <c r="H20" s="43"/>
    </row>
    <row r="21" spans="1:11" ht="15.75" thickBot="1" x14ac:dyDescent="0.25">
      <c r="A21" s="57" t="s">
        <v>19</v>
      </c>
      <c r="B21" s="2"/>
      <c r="C21" s="43"/>
      <c r="D21" s="59">
        <f>D8</f>
        <v>0</v>
      </c>
      <c r="E21" s="42"/>
      <c r="F21" s="42"/>
      <c r="H21" s="43"/>
    </row>
    <row r="22" spans="1:11" ht="15.75" thickBot="1" x14ac:dyDescent="0.25">
      <c r="A22" s="7" t="s">
        <v>20</v>
      </c>
      <c r="B22" s="2"/>
      <c r="C22" s="43"/>
      <c r="D22" s="60">
        <f>D6+D9+D11+D16</f>
        <v>0</v>
      </c>
      <c r="E22" s="42"/>
      <c r="F22" s="42"/>
      <c r="H22" s="43"/>
    </row>
  </sheetData>
  <phoneticPr fontId="0" type="noConversion"/>
  <pageMargins left="0.59055118110236227" right="0.59055118110236227" top="0.39370078740157483" bottom="0.3937007874015748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2018-04-25T07:41:17Z</cp:lastPrinted>
  <dcterms:created xsi:type="dcterms:W3CDTF">2006-04-25T12:45:37Z</dcterms:created>
  <dcterms:modified xsi:type="dcterms:W3CDTF">2025-02-26T12:07:14Z</dcterms:modified>
</cp:coreProperties>
</file>